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1497ae97f0f56b81/Pulpit/art school/KALKULATOR CENNIKA/"/>
    </mc:Choice>
  </mc:AlternateContent>
  <xr:revisionPtr revIDLastSave="479" documentId="13_ncr:1_{C36E22CC-A169-4C1A-8EE5-C3FD5AEDC9E2}" xr6:coauthVersionLast="47" xr6:coauthVersionMax="47" xr10:uidLastSave="{91EBBA0C-D11D-4D1C-8B98-322DAF9300C7}"/>
  <bookViews>
    <workbookView xWindow="-108" yWindow="-108" windowWidth="23256" windowHeight="12456" tabRatio="926" xr2:uid="{00000000-000D-0000-FFFF-FFFF00000000}"/>
  </bookViews>
  <sheets>
    <sheet name="koszty suma" sheetId="9" r:id="rId1"/>
    <sheet name="prognozowane koszty" sheetId="10" r:id="rId2"/>
    <sheet name="koszt 1 usługi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1" l="1"/>
  <c r="H18" i="9" l="1"/>
  <c r="B6" i="11" s="1"/>
  <c r="B25" i="10"/>
  <c r="E18" i="9"/>
  <c r="B24" i="9"/>
  <c r="B7" i="11" l="1"/>
  <c r="K4" i="9"/>
  <c r="F15" i="10"/>
  <c r="J4" i="10" s="1"/>
  <c r="B8" i="11" l="1"/>
</calcChain>
</file>

<file path=xl/sharedStrings.xml><?xml version="1.0" encoding="utf-8"?>
<sst xmlns="http://schemas.openxmlformats.org/spreadsheetml/2006/main" count="63" uniqueCount="60">
  <si>
    <t>inne</t>
  </si>
  <si>
    <t>najem / czynsz lokalu</t>
  </si>
  <si>
    <t>prąd</t>
  </si>
  <si>
    <t>woda</t>
  </si>
  <si>
    <t>gaz</t>
  </si>
  <si>
    <t>internet</t>
  </si>
  <si>
    <t>wywóz śmieci</t>
  </si>
  <si>
    <t>telefon</t>
  </si>
  <si>
    <t>zus</t>
  </si>
  <si>
    <t>podatek</t>
  </si>
  <si>
    <t>biuro rachunkowe</t>
  </si>
  <si>
    <t>koszty pracowników</t>
  </si>
  <si>
    <t>ubezpieczenie</t>
  </si>
  <si>
    <t>ochrona</t>
  </si>
  <si>
    <t>system zarządzania salonem</t>
  </si>
  <si>
    <t>reklama</t>
  </si>
  <si>
    <t>przegląd kasy fiskalnej</t>
  </si>
  <si>
    <t>przegląd klimatyzacji</t>
  </si>
  <si>
    <t>koszty napraw</t>
  </si>
  <si>
    <t>hosting domeny</t>
  </si>
  <si>
    <t>zakupy inne</t>
  </si>
  <si>
    <t>KOSZTY STAŁE</t>
  </si>
  <si>
    <t>KOSZTY OKRESOWE</t>
  </si>
  <si>
    <t>RAZEM</t>
  </si>
  <si>
    <t>cleaner</t>
  </si>
  <si>
    <t>waciki</t>
  </si>
  <si>
    <t>primer</t>
  </si>
  <si>
    <t>baza</t>
  </si>
  <si>
    <t>hybryda</t>
  </si>
  <si>
    <t>top</t>
  </si>
  <si>
    <t>szablony</t>
  </si>
  <si>
    <t>tipsy</t>
  </si>
  <si>
    <t>dual formy</t>
  </si>
  <si>
    <t>mikroszczoteczka</t>
  </si>
  <si>
    <t>patyczek drewniany</t>
  </si>
  <si>
    <t>rękawiczki</t>
  </si>
  <si>
    <t>żel/polygel</t>
  </si>
  <si>
    <t>ozdoby</t>
  </si>
  <si>
    <t>sterylne narzędzia</t>
  </si>
  <si>
    <t>płyn do dezynfekcji</t>
  </si>
  <si>
    <t>ręcznik papierowy</t>
  </si>
  <si>
    <t>kawa</t>
  </si>
  <si>
    <t>herbata</t>
  </si>
  <si>
    <t>KOSZT PRODUKTÓW</t>
  </si>
  <si>
    <t>KOSZTY POZOSTAŁE</t>
  </si>
  <si>
    <t>PROGNOZOWANY KOSZT ZUŻYCIA DLA 1 USŁUGI</t>
  </si>
  <si>
    <t>SUMA WSZYSTKICH RZECZYWISTYCH KOSZTÓW SALONU W UJĘCIU MIESIĘCZNYM</t>
  </si>
  <si>
    <t>ZAKUPY PRODUKTOWE</t>
  </si>
  <si>
    <t>średnia kosztów stałych i okresowych / 1 usługa</t>
  </si>
  <si>
    <t>średnia zakupu produktów / 1 usługa</t>
  </si>
  <si>
    <t>łączna średnia kosztów / 1 usługa</t>
  </si>
  <si>
    <t>prognozowana średnia kosztów / 1 usługa</t>
  </si>
  <si>
    <t>RZECZYWISTY KOSZT 1 USŁUGI</t>
  </si>
  <si>
    <t>z uwzględnieniem ilości wykonanych usług</t>
  </si>
  <si>
    <t>ilośc wykonanych usług</t>
  </si>
  <si>
    <t>hybrydy</t>
  </si>
  <si>
    <t>żele</t>
  </si>
  <si>
    <t>tytany</t>
  </si>
  <si>
    <t>pilniki</t>
  </si>
  <si>
    <t>te dwie kwoty powinny być do siebie podobne w przeciwnym razie masz złe wliczenie prognostyczne produktów lub zrobiłaś w tym miesiacu naprawdę duże (lub małe) zakupy produktowe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</si>
</sst>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2" borderId="1" xfId="0" applyFill="1" applyBorder="1"/>
    <xf numFmtId="44" fontId="0" fillId="0" borderId="1" xfId="1" applyFont="1" applyBorder="1"/>
    <xf numFmtId="44" fontId="0" fillId="0" borderId="0" xfId="1" applyFont="1"/>
    <xf numFmtId="44" fontId="0" fillId="2" borderId="1" xfId="1" applyFont="1" applyFill="1" applyBorder="1"/>
    <xf numFmtId="44" fontId="1" fillId="2" borderId="1" xfId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44" fontId="3" fillId="3" borderId="1" xfId="1" applyFont="1" applyFill="1" applyBorder="1"/>
    <xf numFmtId="164" fontId="3" fillId="3" borderId="1" xfId="0" applyNumberFormat="1" applyFont="1" applyFill="1" applyBorder="1"/>
    <xf numFmtId="44" fontId="3" fillId="3" borderId="1" xfId="0" applyNumberFormat="1" applyFont="1" applyFill="1" applyBorder="1"/>
    <xf numFmtId="0" fontId="5" fillId="0" borderId="0" xfId="0" applyFont="1"/>
    <xf numFmtId="44" fontId="3" fillId="0" borderId="0" xfId="1" applyFont="1" applyFill="1" applyBorder="1"/>
    <xf numFmtId="0" fontId="2" fillId="2" borderId="1" xfId="0" applyFont="1" applyFill="1" applyBorder="1"/>
    <xf numFmtId="44" fontId="2" fillId="0" borderId="1" xfId="1" applyFont="1" applyBorder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4" fontId="3" fillId="0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66713-4AB3-4E16-A901-B8809F78EC78}">
  <dimension ref="A1:K25"/>
  <sheetViews>
    <sheetView tabSelected="1" workbookViewId="0">
      <selection activeCell="J16" sqref="J16"/>
    </sheetView>
  </sheetViews>
  <sheetFormatPr defaultRowHeight="13.2" x14ac:dyDescent="0.25"/>
  <cols>
    <col min="1" max="1" width="24.5546875" bestFit="1" customWidth="1"/>
    <col min="2" max="2" width="15" customWidth="1"/>
    <col min="4" max="4" width="40.5546875" bestFit="1" customWidth="1"/>
    <col min="5" max="5" width="13.6640625" customWidth="1"/>
    <col min="7" max="7" width="22.77734375" bestFit="1" customWidth="1"/>
    <col min="8" max="8" width="13.33203125" style="7" customWidth="1"/>
    <col min="11" max="11" width="15.21875" customWidth="1"/>
  </cols>
  <sheetData>
    <row r="1" spans="1:11" x14ac:dyDescent="0.2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0"/>
      <c r="B2" s="10"/>
      <c r="C2" s="10"/>
      <c r="D2" s="10"/>
    </row>
    <row r="4" spans="1:11" x14ac:dyDescent="0.25">
      <c r="A4" s="1" t="s">
        <v>21</v>
      </c>
      <c r="B4" s="5"/>
      <c r="D4" s="1" t="s">
        <v>22</v>
      </c>
      <c r="E4" s="5"/>
      <c r="G4" s="1" t="s">
        <v>47</v>
      </c>
      <c r="H4" s="9"/>
      <c r="J4" s="1" t="s">
        <v>23</v>
      </c>
      <c r="K4" s="14">
        <f>B24+E18+H18</f>
        <v>15560</v>
      </c>
    </row>
    <row r="5" spans="1:11" x14ac:dyDescent="0.25">
      <c r="A5" s="3" t="s">
        <v>1</v>
      </c>
      <c r="B5" s="6">
        <v>3700</v>
      </c>
      <c r="D5" s="3" t="s">
        <v>16</v>
      </c>
      <c r="E5" s="6"/>
      <c r="G5" s="3" t="s">
        <v>55</v>
      </c>
      <c r="H5" s="6">
        <v>850</v>
      </c>
    </row>
    <row r="6" spans="1:11" x14ac:dyDescent="0.25">
      <c r="A6" s="3" t="s">
        <v>2</v>
      </c>
      <c r="B6" s="6">
        <v>350</v>
      </c>
      <c r="D6" s="3" t="s">
        <v>17</v>
      </c>
      <c r="E6" s="6">
        <v>250</v>
      </c>
      <c r="G6" s="3" t="s">
        <v>56</v>
      </c>
      <c r="H6" s="6">
        <v>250</v>
      </c>
    </row>
    <row r="7" spans="1:11" x14ac:dyDescent="0.25">
      <c r="A7" s="3" t="s">
        <v>3</v>
      </c>
      <c r="B7" s="6">
        <v>120</v>
      </c>
      <c r="D7" s="3" t="s">
        <v>18</v>
      </c>
      <c r="E7" s="6"/>
      <c r="G7" s="3" t="s">
        <v>57</v>
      </c>
      <c r="H7" s="6">
        <v>490</v>
      </c>
    </row>
    <row r="8" spans="1:11" x14ac:dyDescent="0.25">
      <c r="A8" s="3" t="s">
        <v>4</v>
      </c>
      <c r="B8" s="6">
        <v>150</v>
      </c>
      <c r="D8" s="3" t="s">
        <v>19</v>
      </c>
      <c r="E8" s="6"/>
      <c r="G8" s="3" t="s">
        <v>58</v>
      </c>
      <c r="H8" s="6">
        <v>250</v>
      </c>
    </row>
    <row r="9" spans="1:11" x14ac:dyDescent="0.25">
      <c r="A9" s="3" t="s">
        <v>6</v>
      </c>
      <c r="B9" s="6">
        <v>50</v>
      </c>
      <c r="D9" s="4" t="s">
        <v>20</v>
      </c>
      <c r="E9" s="6"/>
      <c r="G9" s="2"/>
      <c r="H9" s="6"/>
    </row>
    <row r="10" spans="1:11" x14ac:dyDescent="0.25">
      <c r="A10" s="3" t="s">
        <v>5</v>
      </c>
      <c r="B10" s="6">
        <v>50</v>
      </c>
      <c r="D10" s="3"/>
      <c r="E10" s="6"/>
      <c r="G10" s="2"/>
      <c r="H10" s="6"/>
    </row>
    <row r="11" spans="1:11" x14ac:dyDescent="0.25">
      <c r="A11" s="3" t="s">
        <v>7</v>
      </c>
      <c r="B11" s="6">
        <v>150</v>
      </c>
      <c r="D11" s="3"/>
      <c r="E11" s="6"/>
      <c r="G11" s="2"/>
      <c r="H11" s="6"/>
    </row>
    <row r="12" spans="1:11" x14ac:dyDescent="0.25">
      <c r="A12" s="3" t="s">
        <v>8</v>
      </c>
      <c r="B12" s="6">
        <v>2200</v>
      </c>
      <c r="D12" s="3"/>
      <c r="E12" s="6"/>
      <c r="G12" s="2"/>
      <c r="H12" s="6"/>
    </row>
    <row r="13" spans="1:11" x14ac:dyDescent="0.25">
      <c r="A13" s="3" t="s">
        <v>9</v>
      </c>
      <c r="B13" s="6">
        <v>150</v>
      </c>
      <c r="D13" s="3"/>
      <c r="E13" s="6"/>
      <c r="G13" s="2"/>
      <c r="H13" s="6"/>
    </row>
    <row r="14" spans="1:11" x14ac:dyDescent="0.25">
      <c r="A14" s="3" t="s">
        <v>10</v>
      </c>
      <c r="B14" s="6">
        <v>500</v>
      </c>
      <c r="D14" s="4"/>
      <c r="E14" s="6"/>
      <c r="G14" s="2"/>
      <c r="H14" s="6"/>
    </row>
    <row r="15" spans="1:11" x14ac:dyDescent="0.25">
      <c r="A15" s="3" t="s">
        <v>11</v>
      </c>
      <c r="B15" s="6">
        <v>5000</v>
      </c>
      <c r="D15" s="3"/>
      <c r="E15" s="6"/>
      <c r="G15" s="2"/>
      <c r="H15" s="6"/>
    </row>
    <row r="16" spans="1:11" x14ac:dyDescent="0.25">
      <c r="A16" s="3" t="s">
        <v>12</v>
      </c>
      <c r="B16" s="6"/>
      <c r="D16" s="2"/>
      <c r="E16" s="6"/>
      <c r="G16" s="2"/>
      <c r="H16" s="6"/>
    </row>
    <row r="17" spans="1:8" x14ac:dyDescent="0.25">
      <c r="A17" s="3" t="s">
        <v>13</v>
      </c>
      <c r="B17" s="6"/>
      <c r="D17" s="2"/>
      <c r="E17" s="6"/>
      <c r="G17" s="2"/>
      <c r="H17" s="6"/>
    </row>
    <row r="18" spans="1:8" x14ac:dyDescent="0.25">
      <c r="A18" s="3" t="s">
        <v>14</v>
      </c>
      <c r="B18" s="6">
        <v>350</v>
      </c>
      <c r="D18" s="2"/>
      <c r="E18" s="13">
        <f>SUM(E4:E17)</f>
        <v>250</v>
      </c>
      <c r="G18" s="2"/>
      <c r="H18" s="13">
        <f>SUM(H5:H17)</f>
        <v>1840</v>
      </c>
    </row>
    <row r="19" spans="1:8" x14ac:dyDescent="0.25">
      <c r="A19" s="3" t="s">
        <v>15</v>
      </c>
      <c r="B19" s="6">
        <v>700</v>
      </c>
    </row>
    <row r="20" spans="1:8" x14ac:dyDescent="0.25">
      <c r="A20" s="4" t="s">
        <v>0</v>
      </c>
      <c r="B20" s="6"/>
    </row>
    <row r="21" spans="1:8" x14ac:dyDescent="0.25">
      <c r="A21" s="3"/>
      <c r="B21" s="6"/>
    </row>
    <row r="22" spans="1:8" x14ac:dyDescent="0.25">
      <c r="A22" s="3"/>
      <c r="B22" s="6"/>
    </row>
    <row r="23" spans="1:8" x14ac:dyDescent="0.25">
      <c r="A23" s="3"/>
      <c r="B23" s="6"/>
      <c r="D23" s="12"/>
    </row>
    <row r="24" spans="1:8" x14ac:dyDescent="0.25">
      <c r="A24" s="3"/>
      <c r="B24" s="13">
        <f>SUM(B5:B19)</f>
        <v>13470</v>
      </c>
      <c r="D24" s="12"/>
      <c r="E24" s="17"/>
    </row>
    <row r="25" spans="1:8" x14ac:dyDescent="0.25">
      <c r="D25" s="16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12DE0-B368-42E2-BCCE-560E5571282D}">
  <dimension ref="A1:J25"/>
  <sheetViews>
    <sheetView topLeftCell="A4" workbookViewId="0">
      <selection activeCell="F8" sqref="F8"/>
    </sheetView>
  </sheetViews>
  <sheetFormatPr defaultRowHeight="13.2" x14ac:dyDescent="0.25"/>
  <cols>
    <col min="1" max="1" width="20.33203125" bestFit="1" customWidth="1"/>
    <col min="2" max="2" width="8.88671875" style="7"/>
    <col min="5" max="5" width="29.109375" customWidth="1"/>
    <col min="6" max="6" width="11.109375" style="7" customWidth="1"/>
  </cols>
  <sheetData>
    <row r="1" spans="1:10" x14ac:dyDescent="0.25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x14ac:dyDescent="0.25">
      <c r="A4" s="1" t="s">
        <v>43</v>
      </c>
      <c r="B4" s="9"/>
      <c r="E4" s="1" t="s">
        <v>44</v>
      </c>
      <c r="F4" s="8"/>
      <c r="I4" s="1" t="s">
        <v>23</v>
      </c>
      <c r="J4" s="15">
        <f>SUM(B25,F15)</f>
        <v>16.959999999999997</v>
      </c>
    </row>
    <row r="5" spans="1:10" x14ac:dyDescent="0.25">
      <c r="A5" s="3" t="s">
        <v>38</v>
      </c>
      <c r="B5" s="6">
        <v>2</v>
      </c>
      <c r="E5" s="3" t="s">
        <v>39</v>
      </c>
      <c r="F5" s="19">
        <v>0.8</v>
      </c>
    </row>
    <row r="6" spans="1:10" x14ac:dyDescent="0.25">
      <c r="A6" s="3" t="s">
        <v>24</v>
      </c>
      <c r="B6" s="6">
        <v>0.5</v>
      </c>
      <c r="E6" s="3" t="s">
        <v>40</v>
      </c>
      <c r="F6" s="19">
        <v>0.5</v>
      </c>
    </row>
    <row r="7" spans="1:10" x14ac:dyDescent="0.25">
      <c r="A7" s="3" t="s">
        <v>25</v>
      </c>
      <c r="B7" s="6">
        <v>0.5</v>
      </c>
      <c r="E7" s="3" t="s">
        <v>41</v>
      </c>
      <c r="F7" s="6">
        <v>1.5</v>
      </c>
    </row>
    <row r="8" spans="1:10" x14ac:dyDescent="0.25">
      <c r="A8" s="3" t="s">
        <v>26</v>
      </c>
      <c r="B8" s="6">
        <v>0.25</v>
      </c>
      <c r="E8" s="3" t="s">
        <v>42</v>
      </c>
      <c r="F8" s="6"/>
    </row>
    <row r="9" spans="1:10" ht="15" customHeight="1" x14ac:dyDescent="0.25">
      <c r="A9" s="3" t="s">
        <v>27</v>
      </c>
      <c r="B9" s="6">
        <v>0.9</v>
      </c>
      <c r="E9" s="11"/>
      <c r="F9" s="23"/>
    </row>
    <row r="10" spans="1:10" x14ac:dyDescent="0.25">
      <c r="A10" s="3" t="s">
        <v>28</v>
      </c>
      <c r="B10" s="6">
        <v>2.5</v>
      </c>
      <c r="E10" s="4" t="s">
        <v>0</v>
      </c>
      <c r="F10" s="6"/>
    </row>
    <row r="11" spans="1:10" x14ac:dyDescent="0.25">
      <c r="A11" s="3" t="s">
        <v>36</v>
      </c>
      <c r="B11" s="6">
        <v>4.0999999999999996</v>
      </c>
      <c r="E11" s="2"/>
      <c r="F11" s="6"/>
    </row>
    <row r="12" spans="1:10" x14ac:dyDescent="0.25">
      <c r="A12" s="3" t="s">
        <v>29</v>
      </c>
      <c r="B12" s="6">
        <v>1</v>
      </c>
      <c r="E12" s="2"/>
      <c r="F12" s="6"/>
    </row>
    <row r="13" spans="1:10" x14ac:dyDescent="0.25">
      <c r="A13" s="3" t="s">
        <v>30</v>
      </c>
      <c r="B13" s="6">
        <v>1.6</v>
      </c>
      <c r="E13" s="2"/>
      <c r="F13" s="6"/>
    </row>
    <row r="14" spans="1:10" x14ac:dyDescent="0.25">
      <c r="A14" s="3" t="s">
        <v>31</v>
      </c>
      <c r="B14" s="6"/>
      <c r="E14" s="2"/>
      <c r="F14" s="6"/>
    </row>
    <row r="15" spans="1:10" x14ac:dyDescent="0.25">
      <c r="A15" s="3" t="s">
        <v>32</v>
      </c>
      <c r="B15" s="6"/>
      <c r="E15" s="2"/>
      <c r="F15" s="13">
        <f>SUM(F4:F14)</f>
        <v>2.8</v>
      </c>
    </row>
    <row r="16" spans="1:10" x14ac:dyDescent="0.25">
      <c r="A16" s="3" t="s">
        <v>34</v>
      </c>
      <c r="B16" s="6">
        <v>0.01</v>
      </c>
    </row>
    <row r="17" spans="1:2" x14ac:dyDescent="0.25">
      <c r="A17" s="3" t="s">
        <v>33</v>
      </c>
      <c r="B17" s="6">
        <v>0.1</v>
      </c>
    </row>
    <row r="18" spans="1:2" x14ac:dyDescent="0.25">
      <c r="A18" s="3" t="s">
        <v>35</v>
      </c>
      <c r="B18" s="6">
        <v>0.2</v>
      </c>
    </row>
    <row r="19" spans="1:2" x14ac:dyDescent="0.25">
      <c r="A19" s="3" t="s">
        <v>37</v>
      </c>
      <c r="B19" s="6">
        <v>0.5</v>
      </c>
    </row>
    <row r="20" spans="1:2" x14ac:dyDescent="0.25">
      <c r="A20" s="4" t="s">
        <v>0</v>
      </c>
      <c r="B20" s="6"/>
    </row>
    <row r="21" spans="1:2" x14ac:dyDescent="0.25">
      <c r="A21" s="2"/>
      <c r="B21" s="6"/>
    </row>
    <row r="22" spans="1:2" x14ac:dyDescent="0.25">
      <c r="A22" s="2"/>
      <c r="B22" s="6"/>
    </row>
    <row r="23" spans="1:2" x14ac:dyDescent="0.25">
      <c r="A23" s="2"/>
      <c r="B23" s="6"/>
    </row>
    <row r="24" spans="1:2" x14ac:dyDescent="0.25">
      <c r="A24" s="2"/>
      <c r="B24" s="6"/>
    </row>
    <row r="25" spans="1:2" x14ac:dyDescent="0.25">
      <c r="A25" s="2"/>
      <c r="B25" s="13">
        <f>SUM(B4:B24)</f>
        <v>14.159999999999998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5E8B-71B2-42C2-8816-BF05901E7E8F}">
  <dimension ref="A1:F8"/>
  <sheetViews>
    <sheetView workbookViewId="0">
      <selection activeCell="B7" sqref="B7"/>
    </sheetView>
  </sheetViews>
  <sheetFormatPr defaultRowHeight="13.2" x14ac:dyDescent="0.25"/>
  <cols>
    <col min="1" max="1" width="40.5546875" bestFit="1" customWidth="1"/>
    <col min="2" max="2" width="12.21875" customWidth="1"/>
    <col min="5" max="5" width="6.44140625" customWidth="1"/>
    <col min="6" max="6" width="3.44140625" customWidth="1"/>
  </cols>
  <sheetData>
    <row r="1" spans="1:6" x14ac:dyDescent="0.25">
      <c r="A1" s="20" t="s">
        <v>52</v>
      </c>
      <c r="B1" s="20"/>
    </row>
    <row r="2" spans="1:6" x14ac:dyDescent="0.25">
      <c r="A2" s="21" t="s">
        <v>53</v>
      </c>
      <c r="B2" s="21"/>
    </row>
    <row r="4" spans="1:6" x14ac:dyDescent="0.25">
      <c r="A4" s="3" t="s">
        <v>54</v>
      </c>
      <c r="B4" s="2">
        <v>191</v>
      </c>
    </row>
    <row r="5" spans="1:6" x14ac:dyDescent="0.25">
      <c r="A5" s="3" t="s">
        <v>48</v>
      </c>
      <c r="B5" s="13">
        <f>('koszty suma'!B24+'koszty suma'!E18)/'koszt 1 usługi'!B4</f>
        <v>71.832460732984288</v>
      </c>
    </row>
    <row r="6" spans="1:6" x14ac:dyDescent="0.25">
      <c r="A6" s="3" t="s">
        <v>49</v>
      </c>
      <c r="B6" s="13">
        <f>'koszty suma'!H18/'koszt 1 usługi'!B4</f>
        <v>9.6335078534031418</v>
      </c>
    </row>
    <row r="7" spans="1:6" ht="26.4" customHeight="1" x14ac:dyDescent="0.25">
      <c r="A7" s="18" t="s">
        <v>50</v>
      </c>
      <c r="B7" s="13">
        <f>B5+B6</f>
        <v>81.465968586387433</v>
      </c>
      <c r="C7" s="22" t="s">
        <v>59</v>
      </c>
      <c r="D7" s="22"/>
      <c r="E7" s="22"/>
      <c r="F7" s="22"/>
    </row>
    <row r="8" spans="1:6" ht="24" customHeight="1" x14ac:dyDescent="0.25">
      <c r="A8" s="18" t="s">
        <v>51</v>
      </c>
      <c r="B8" s="13">
        <f>'prognozowane koszty'!J4+B5</f>
        <v>88.792460732984281</v>
      </c>
      <c r="C8" s="22"/>
      <c r="D8" s="22"/>
      <c r="E8" s="22"/>
      <c r="F8" s="22"/>
    </row>
  </sheetData>
  <mergeCells count="3">
    <mergeCell ref="A1:B1"/>
    <mergeCell ref="A2:B2"/>
    <mergeCell ref="C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koszty suma</vt:lpstr>
      <vt:lpstr>prognozowane koszty</vt:lpstr>
      <vt:lpstr>koszt 1 usługi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Paulina Kuliś</cp:lastModifiedBy>
  <cp:lastPrinted>2023-08-01T09:00:43Z</cp:lastPrinted>
  <dcterms:created xsi:type="dcterms:W3CDTF">2023-07-17T18:13:52Z</dcterms:created>
  <dcterms:modified xsi:type="dcterms:W3CDTF">2023-11-15T12:09:17Z</dcterms:modified>
</cp:coreProperties>
</file>